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2 - Plzeň\Svoboda\2020\P771 P+R\"/>
    </mc:Choice>
  </mc:AlternateContent>
  <bookViews>
    <workbookView xWindow="2775" yWindow="0" windowWidth="20520" windowHeight="7860"/>
  </bookViews>
  <sheets>
    <sheet name="Požadavky na výkon a fukci P+R" sheetId="5" r:id="rId1"/>
    <sheet name="SO 98-98" sheetId="6" r:id="rId2"/>
  </sheets>
  <definedNames>
    <definedName name="_xlnm.Print_Titles" localSheetId="0">'Požadavky na výkon a fukci P+R'!$3:$3</definedName>
    <definedName name="_xlnm.Print_Area" localSheetId="0">'Požadavky na výkon a fukci P+R'!$A$2:$E$14</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<sst xmlns="http://schemas.openxmlformats.org/spreadsheetml/2006/main" count="136" uniqueCount="95">
  <si>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</si>
  <si>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</si>
  <si>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</si>
  <si>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</si>
  <si>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</si>
  <si>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</si>
  <si>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</si>
  <si>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</si>
  <si>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SOPS/PR/2018/06/01</t>
  </si>
  <si>
    <t>SOUPIS PRACÍ / ROZPOČET</t>
  </si>
  <si>
    <t>SO 98-98</t>
  </si>
  <si>
    <t>Stavba:</t>
  </si>
  <si>
    <t>CELKEM:</t>
  </si>
  <si>
    <t>SO/PS:</t>
  </si>
  <si>
    <t>Všeobecný objekt</t>
  </si>
  <si>
    <t>Kategorie monitoringu:</t>
  </si>
  <si>
    <t/>
  </si>
  <si>
    <t>Klasifikace SO/PS:</t>
  </si>
  <si>
    <t>Stupeň dokumentace:</t>
  </si>
  <si>
    <t>Stádium 2</t>
  </si>
  <si>
    <t>Dokumentace pro územní rozhodnutí (DUR)</t>
  </si>
  <si>
    <t>ISPROFIN:</t>
  </si>
  <si>
    <t>Majetek:</t>
  </si>
  <si>
    <t>SŽ</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</si>
  <si>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</si>
  <si>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</si>
  <si>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</si>
  <si>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</si>
  <si>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</si>
  <si>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</si>
  <si>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</si>
  <si>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</si>
  <si>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</si>
  <si>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</si>
  <si>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</si>
  <si>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</si>
  <si>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</si>
  <si>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</si>
  <si>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</si>
  <si>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</si>
  <si>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</si>
  <si>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</si>
  <si>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</si>
  <si>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</si>
  <si>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</si>
  <si>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</si>
  <si>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</si>
  <si>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</si>
  <si>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</si>
  <si>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</si>
  <si>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</si>
  <si>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</si>
  <si>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</si>
  <si>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</si>
  <si>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</si>
  <si>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</si>
  <si>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</si>
  <si>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</si>
  <si>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</si>
  <si>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</si>
  <si>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</si>
  <si>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</si>
  <si>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</si>
  <si>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</si>
  <si>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</si>
  <si>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</si>
  <si>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</si>
  <si>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</si>
  <si>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</si>
  <si>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</si>
  <si>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</si>
  <si>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</si>
  <si>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</si>
  <si>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</si>
  <si>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</si>
  <si>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</si>
  <si>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</si>
  <si>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Zvýšení bezpečnosti na přejezdu P771 v km 71,823 na trati Domažlice – Planá</t>
  </si>
  <si>
    <t>PS 01-01-31</t>
  </si>
  <si>
    <t>Zabezpečovací zařízení (PZS) železniční přejezd v km 71,823 (P771)</t>
  </si>
  <si>
    <t>Na přejezdu bude provedena změna způsobu zabezpečení PZS na kategorii 3ZBI s pozitivním signálem. Nové ovládací a indikační prvky budou umístěny na kolejové desce v DK ŽST Tachov. Součástí PZS musí být zařízení zajišťující obsluhu vlečky Urbanity Infrastructure Tachov s.r.o.
Na přejezdu budou osazeny nové výstražníky se závorami. Světelné skříně budou plastové s nerozbitnými optikami. Jejich počet a úhly směrování světel budou vyřešeny v rámci zpracované projektové dokumentace z hlediska zajištění rozhledových poměrů na výstražníky pro řidiče silničního vozidla dle znění ČSN 73 6380. Zároveň je třeba prověřit případné doplnění dopravního značení na přilehlých komunikacích (PČR DI a SSÚ). V případě osazování dopravních značek je nutné značky osadit tak, aby nedošlo k narušení viditelnosti výstražníků dle ČSN 73 6380.
V rámci výstavby PZZ bude zřízena diagnostika vnitřních stavů s možností dálkového rozboru dat. 
Na základě výsledků místního šetření za účasti jednotlivých správců Oblastního ředitelství Plzeň byly navrženy čtyři závory na výstražnících „A“, „B“, „C“ a „D“. Navržená břevna závor budou nedřevěného typu. Přesný počet výstražníků bude upřesněn v rámci Rozhodnutí DÚ o změně a rozsahu zabezpečení. Součástí bude i zabezpečení nového chodníku zřizovaného v rámci stavby přes přejezd. U výstražníků se špatným přístupem pro údržbu bude nutné vybudování servisních plošin.
Vzhledem k umístění přejezdu v intravilánu je potřeba zajistit osazení PZZ zvukovou signalizací pro nevidomé dle vyhlášky č. 577/2004 a závory budou doplněny doplňkem břevna ZSH (zábrana slepecké hole) dle vyhlášky č. 398/2009 Sb.
Technologie PZZ bude reléového typu (z důvodu jednotnosti technologie a typu PZZ použité na této trati) a bude umístěna do stávajícího technologického objektu, který bude doplněn o sedlovou střechu. Provede se výměna stávajícího reléového stojanu za stojan s novou technologií. Vstupní dveře do RD budou v takovém provedení, aby při chůzi z RD ke skříni s VTO a SMO nebylo nutné obcházet křídlo dveří. VTO a SMO umístit  na/v blízkosti RD. Bude doplněn dveřní kontakt vstupních dveří RD a bude provedena příprava pro budoucí zapojení do DDTS.
Pro detekci železničních vozidel v přibližovacích úsecích budou využity stávající počítače náprav s využitím směrových výstupů pro potřeby anulace PZZ, budou provedeny nezbytné úpravy související se změnou zabezpečení PZS (prodloužení přibližovacích úseků atd.). Spouštění přejezdu bude prováděno automaticky jízdou vlaku. Počítače náprav budou s možností dálkového resetu. Počítače náprav a technologie PZZ budou doplněny 3-stupňovými přepěťovými ochranami, včetně ochran snímačů počítačů náprav umístěných v kolejišti. U venkovních prvků pro PZZ bude provedena ochrana před atmosférickými vlivy dle platných norem. 
Pro zabezpečení stavebních postupů vyřešit optimálně technicky, provozně a investičně přechodné stavy zabezpečovacích zařízení.
V rámci stavby budou přiloženy rezervní kabely pro plánovanou úpravu SZZ v ŽST Tachov, pro návěstidlo PřL, L a pro počítač náprav definitivního závěru dle TNŽ 34 2620. Pro potřeby změny indikací a ovládání přejezdu bude položen nový vazební kabel. Tyto kabely budou ukončeny v DK nebo SÚ v ŽST Tachov. V rámci tohoto PS bude zpracována a schválena nová tabulka přejezdu, provedeno úplné přezkoušení nového PZS a jeho uvedení do provozu.
V rámci nové kabelizace pro PZZ včetně venkovních prvků počítačů náprav bude provedena výměna původní neplněné stávající kabelizace za novou plněnou. Pro všechny výstražníky bude vybudována nová kabelizace, která bude kabelově oddělena pro ovládání světel, ovládání závor a napájení pohonů závor. Při křížení kabelizace s komunikací nebo kolejí bude kabelizace prováděna řízeným protlakem. V místech provádění výkopů budou přiloženy dva kusy HDPE trubky a traťový kabel 10XN 0,8. HDPE trubky a traťový kabel budou ukončeny ve SÚ v ŽST Tachov. Ze směru od ŽST Bor budou napojeny v místě ukončení kabelizace stavby „Výstavba PZS se závorami P766 v km 68,493 na trati Domažlice – Planá“. Zemniče musí být uloženy v samostatné kabelové rýze (nesmí být uloženy do společné kynety s kabely zajišťujícími provoz zabezpečovacího zařízení). 
Dále bude nutné provést přemístění nadzemního sdělovacího kabelu CPS z důvodu kolize s nově osazovanými závorami. 
Bude provedena demontáž zařízení přejezdníků, výstražníků.
Položka obsahuje všechny náklady na montáž dodaného zařízení se všemi pomocnými a doplňujícími pracemi a součástmi, případné použití mechanizmů, včetně dopravy ze skladu k místu montáže, náklady na mzdy.Dodání kompletního venkovního zařízení nového PZS včetně potřebného pomocného materiálu, a jeho dopravu. Detailní popis je uveden v ZTP v zadávací dokumentaci</t>
  </si>
  <si>
    <t>V rozsahu Zjednodušené dokumentace ve stádiu 2 a ZTP</t>
  </si>
  <si>
    <t>SO 01-10-01</t>
  </si>
  <si>
    <t>Železniční svršek železniční přejezd v km 71,823 (P771)</t>
  </si>
  <si>
    <t>Stávající pražce SB8 a kolejnice 49E1 budou demontovány a po regeneraci opětovně vloženy. Dále budou použita nová upevňovadla v antikorozní úpravě pod konstrukcí přejezdu.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</si>
  <si>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SO 01-11-01</t>
  </si>
  <si>
    <t>Železniční spodek železniční přejezd v km 71,823 (P771)</t>
  </si>
  <si>
    <t>Minimálně v oblasti přejezdové konstrukce bude provedena rekonstrukce železničního spodku s návrhem ZKPP dle výsledků geotechnického průzkumu, včetně řešení odvodnění přejezdu. Stavba bude řešit celkové svedení vod z komunikace, silničního a drážního příkopu, tak aby nedocházelo k zaplavování přejezdové konstrukce.Silniční příkop vedoucí od centra Tachova bude částečně zatrubněn v místě umístění výstražníku „A“ (v délce cca 4 m). Na komunikaci vlevo trati bude vložena nová prahová vpusť s vyspádováním na opačnou stranu, než je stávající stav. Vyústění prahové vpusti bude do nového zpevněného příkopu nebo žlabu o délce cca 50 m vlevo trati. Bude provedena demontáž základů demontované venkovní technologie přejezdu (zařízení přejezdníků, výstražníků ap.)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</si>
  <si>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SO 01-13-01</t>
  </si>
  <si>
    <t>Železniční přejezd železniční přejezd v km 71,823 (P771)</t>
  </si>
  <si>
    <t>V rámci stavby bude vyměněna stávající přejezdová konstrukce. Konstrukce bude vložena celopryžová spojená táhly s celopryžovými závěrnými zídkami. 
Návrh konstrukce přejezdu je v kompetenci vlastníka vlečky. Podle informací zástupce vlastníka vlečky bude spolupracovat na úpravě vlečkového přejezdu. Navržená přejezdová konstrukce musí být kompatibilní s konstrukcemi a zařízením celostátních a regionálních drah. 
Přejezd bude doplněn o chodník, který bude oddělen od silnice zeleným pásem a v koleji bude zřízena samostatná přejezdová konstrukce v provedení pro pěší. Přejezdová konstrukce celopryžová spojená táhly se závěrnými zídkami v provedení pro pěší, barevně odlišená. Nový chodník naváže na stávající.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</si>
  <si>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SO 01-86-01</t>
  </si>
  <si>
    <t>Přípojka napájení NN železniční přejezd v km 71,823 (P771)</t>
  </si>
  <si>
    <t>Elektrická přípojka nn bude zrekonstruována od stávajícího přípojného bodu, který se nachází cca 150 m od přejezdu. U technologického objektu budou osazeny nové sestavy tří pilířů, jeden pilíř - KS 1 vybavený pojistkami 3x32A, druhý elektroměrový pilíř - RE 1 s hlavním měřením (ČEZ) a jištěním 3x25A/B, třetí nový pilíř rozvaděč - R 2 (pro odvod do TO), který bude vybaven svodiči přepětí, jištěním 3x20A/B, zásuvkou a přepínačem pro připojení náhradního zdroje (NZ). Součástí napájení PZS bude zásuvka pro zapojení DA v případě dlouhodobého výpadku elektrické energie. Přípojka elektrické energie bude osazena tří stupňovou ochranou proti přepětí. Základní napájení přejezdu bude přes jednofázový dobíječ zavedeného typu. Záložní napájení bude z baterií dimenzované na provoz minimálně 8 hodin. Akumulátorové baterie budou bezúdržbové bez potřeby zřizovat zvláštní klimatizovanou skříň, s životností 20 let s volnou hladinou elektrolytu, vláknitou strukturou.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</si>
  <si>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Stavba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</si>
</sst>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5">
    <xf numFmtId="0" fontId="0" fillId="0" borderId="0" xfId="0"/>
    <xf numFmtId="0" fontId="4" fillId="3" borderId="15" xfId="1" applyFont="1" applyFill="1" applyBorder="1" applyAlignment="1">
      <alignment vertical="center"/>
    </xf>
    <xf numFmtId="165" fontId="4" fillId="3" borderId="16" xfId="1" applyNumberFormat="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1" xfId="1" applyFont="1" applyFill="1" applyBorder="1" applyAlignment="1">
      <alignment horizontal="center" vertical="center"/>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24" xfId="1" applyFont="1" applyFill="1" applyBorder="1" applyAlignment="1">
      <alignment horizontal="center" vertical="top"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4" fontId="5" fillId="0" borderId="27" xfId="1" applyNumberFormat="1" applyFont="1" applyFill="1" applyBorder="1" applyAlignment="1">
      <alignment horizontal="right" vertical="center"/>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4" fontId="5" fillId="0" borderId="32" xfId="1" applyNumberFormat="1" applyFont="1" applyFill="1" applyBorder="1" applyAlignment="1">
      <alignment horizontal="right" vertical="center"/>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0" fontId="10" fillId="0" borderId="34" xfId="1" applyFont="1" applyFill="1" applyBorder="1" applyAlignment="1" applyProtection="1">
      <alignment vertical="center" wrapText="1"/>
      <protection hidden="1"/>
    </xf>
    <xf numFmtId="0" fontId="10" fillId="0" borderId="6" xfId="1" applyFont="1" applyFill="1" applyBorder="1" applyAlignment="1" applyProtection="1">
      <alignment vertical="center" wrapText="1"/>
      <protection hidden="1"/>
    </xf>
    <xf numFmtId="49" fontId="10" fillId="0" borderId="35" xfId="1" applyNumberFormat="1" applyFont="1" applyFill="1" applyBorder="1" applyAlignment="1" applyProtection="1">
      <alignment vertical="center"/>
      <protection hidden="1"/>
    </xf>
    <xf numFmtId="0" fontId="10" fillId="0" borderId="9" xfId="1" applyNumberFormat="1" applyFont="1" applyFill="1" applyBorder="1" applyAlignment="1" applyProtection="1">
      <alignment vertical="center"/>
      <protection hidden="1"/>
    </xf>
    <xf numFmtId="49" fontId="10" fillId="0" borderId="36" xfId="1" applyNumberFormat="1" applyFont="1" applyFill="1" applyBorder="1" applyAlignment="1" applyProtection="1">
      <alignment horizontal="right" vertical="center"/>
      <protection hidden="1"/>
    </xf>
    <xf numFmtId="0" fontId="11" fillId="0" borderId="0" xfId="1" applyFont="1" applyAlignment="1" applyProtection="1">
      <alignment vertical="center" wrapText="1"/>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2" fillId="0" borderId="38" xfId="1" applyNumberFormat="1" applyFont="1" applyFill="1" applyBorder="1" applyAlignment="1" applyProtection="1">
      <alignment vertical="top" wrapText="1"/>
      <protection hidden="1"/>
    </xf>
    <xf numFmtId="49" fontId="12" fillId="0" borderId="39" xfId="1" applyNumberFormat="1" applyFont="1" applyFill="1" applyBorder="1" applyAlignment="1" applyProtection="1">
      <alignment vertical="top" wrapText="1"/>
      <protection hidden="1"/>
    </xf>
    <xf numFmtId="0" fontId="14" fillId="0" borderId="12" xfId="1" applyFont="1" applyFill="1" applyBorder="1" applyAlignment="1" applyProtection="1">
      <alignment vertical="top"/>
      <protection hidden="1"/>
    </xf>
    <xf numFmtId="0" fontId="14" fillId="0" borderId="3" xfId="1" applyFont="1" applyFill="1" applyBorder="1" applyAlignment="1" applyProtection="1">
      <alignment vertical="top"/>
      <protection hidden="1"/>
    </xf>
    <xf numFmtId="49" fontId="16" fillId="0" borderId="3" xfId="1" applyNumberFormat="1" applyFont="1" applyFill="1" applyBorder="1" applyAlignment="1" applyProtection="1">
      <alignment vertical="top" wrapText="1"/>
      <protection locked="0"/>
    </xf>
    <xf numFmtId="49" fontId="14" fillId="0" borderId="3" xfId="1" applyNumberFormat="1" applyFont="1" applyFill="1" applyBorder="1" applyAlignment="1" applyProtection="1">
      <alignment vertical="top"/>
      <protection hidden="1"/>
    </xf>
    <xf numFmtId="49" fontId="14" fillId="0" borderId="40" xfId="1" applyNumberFormat="1" applyFont="1" applyFill="1" applyBorder="1" applyAlignment="1" applyProtection="1">
      <alignment vertical="top"/>
      <protection hidden="1"/>
    </xf>
    <xf numFmtId="0" fontId="17" fillId="4" borderId="41" xfId="1" applyFont="1" applyFill="1" applyBorder="1" applyAlignment="1" applyProtection="1">
      <alignment vertical="center"/>
      <protection hidden="1"/>
    </xf>
    <xf numFmtId="0" fontId="17" fillId="5" borderId="9"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wrapText="1"/>
      <protection locked="0"/>
    </xf>
    <xf numFmtId="0" fontId="20" fillId="0" borderId="3" xfId="1" applyNumberFormat="1" applyFont="1" applyFill="1" applyBorder="1" applyAlignment="1" applyProtection="1">
      <alignment vertical="center" wrapText="1"/>
      <protection hidden="1"/>
    </xf>
    <xf numFmtId="49" fontId="20" fillId="0" borderId="3" xfId="1" applyNumberFormat="1" applyFont="1" applyFill="1" applyBorder="1" applyAlignment="1" applyProtection="1">
      <alignment vertical="center" wrapText="1"/>
      <protection locked="0"/>
    </xf>
    <xf numFmtId="49" fontId="20" fillId="0" borderId="2" xfId="1" applyNumberFormat="1" applyFont="1" applyFill="1" applyBorder="1" applyAlignment="1" applyProtection="1">
      <alignment vertical="center" wrapText="1"/>
      <protection locked="0"/>
    </xf>
    <xf numFmtId="0" fontId="19" fillId="0" borderId="45" xfId="1" applyFont="1" applyFill="1" applyBorder="1" applyAlignment="1" applyProtection="1">
      <alignment vertical="center"/>
      <protection locked="0"/>
    </xf>
    <xf numFmtId="0" fontId="19" fillId="0" borderId="7" xfId="1" applyFont="1" applyFill="1" applyBorder="1" applyAlignment="1" applyProtection="1">
      <alignment horizontal="left" vertical="center"/>
      <protection locked="0"/>
    </xf>
    <xf numFmtId="0" fontId="18" fillId="0" borderId="12" xfId="1" applyFont="1" applyFill="1" applyBorder="1" applyAlignment="1" applyProtection="1">
      <alignment vertical="center"/>
      <protection hidden="1"/>
    </xf>
    <xf numFmtId="0" fontId="18" fillId="0" borderId="3" xfId="1" applyFont="1" applyFill="1" applyBorder="1" applyAlignment="1" applyProtection="1">
      <alignment vertical="center"/>
      <protection hidden="1"/>
    </xf>
    <xf numFmtId="49" fontId="19" fillId="0" borderId="3" xfId="1" applyNumberFormat="1" applyFont="1" applyFill="1" applyBorder="1" applyAlignment="1" applyProtection="1">
      <alignment vertical="center"/>
      <protection locked="0"/>
    </xf>
    <xf numFmtId="0" fontId="20" fillId="0" borderId="47" xfId="1" applyFont="1" applyFill="1" applyBorder="1" applyAlignment="1" applyProtection="1">
      <alignment vertical="center"/>
      <protection locked="0"/>
    </xf>
    <xf numFmtId="0" fontId="22" fillId="0" borderId="0" xfId="1" applyFont="1" applyAlignment="1">
      <alignment horizontal="center"/>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0" fontId="20" fillId="0" borderId="47" xfId="1" applyNumberFormat="1" applyFont="1" applyFill="1" applyBorder="1" applyAlignment="1" applyProtection="1">
      <alignment vertical="center"/>
      <protection locked="0"/>
    </xf>
    <xf numFmtId="0" fontId="23" fillId="0" borderId="0" xfId="1" applyFont="1" applyAlignment="1">
      <alignment horizontal="center"/>
    </xf>
    <xf numFmtId="166" fontId="19" fillId="0" borderId="51" xfId="1" applyNumberFormat="1" applyFont="1" applyFill="1" applyBorder="1" applyAlignment="1" applyProtection="1">
      <alignment horizontal="left" vertical="center"/>
      <protection locked="0"/>
    </xf>
    <xf numFmtId="166" fontId="24" fillId="0" borderId="52" xfId="1" applyNumberFormat="1" applyFont="1" applyFill="1" applyBorder="1" applyAlignment="1" applyProtection="1">
      <alignment horizontal="left" vertical="center" wrapText="1"/>
      <protection locked="0"/>
    </xf>
    <xf numFmtId="14" fontId="19" fillId="0" borderId="53" xfId="1" applyNumberFormat="1" applyFont="1" applyFill="1" applyBorder="1" applyAlignment="1" applyProtection="1">
      <alignment vertical="center"/>
      <protection locked="0"/>
    </xf>
    <xf numFmtId="14" fontId="20" fillId="0" borderId="54"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13" fillId="0" borderId="38" xfId="1" applyNumberFormat="1" applyFont="1" applyFill="1" applyBorder="1" applyAlignment="1" applyProtection="1">
      <alignment vertical="top" wrapText="1"/>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8" fillId="0" borderId="37" xfId="1" applyFont="1" applyFill="1" applyBorder="1" applyAlignment="1" applyProtection="1">
      <alignment horizontal="left" vertical="center"/>
      <protection hidden="1"/>
    </xf>
    <xf numFmtId="0" fontId="18" fillId="0" borderId="38" xfId="1" applyFont="1" applyFill="1" applyBorder="1" applyAlignment="1" applyProtection="1">
      <alignment horizontal="left" vertical="center"/>
      <protection hidden="1"/>
    </xf>
    <xf numFmtId="166" fontId="20" fillId="0" borderId="49" xfId="1" applyNumberFormat="1" applyFont="1" applyFill="1" applyBorder="1" applyAlignment="1" applyProtection="1">
      <alignment horizontal="left" vertical="center"/>
      <protection hidden="1"/>
    </xf>
    <xf numFmtId="166" fontId="20" fillId="0" borderId="38" xfId="1" applyNumberFormat="1" applyFont="1" applyFill="1" applyBorder="1" applyAlignment="1" applyProtection="1">
      <alignment horizontal="left" vertical="center"/>
      <protection hidden="1"/>
    </xf>
    <xf numFmtId="166" fontId="20" fillId="0" borderId="48" xfId="1" applyNumberFormat="1" applyFont="1" applyFill="1" applyBorder="1" applyAlignment="1" applyProtection="1">
      <alignment horizontal="left" vertical="center"/>
      <protection hidden="1"/>
    </xf>
    <xf numFmtId="0" fontId="18" fillId="0" borderId="50" xfId="1" applyFont="1" applyFill="1" applyBorder="1" applyAlignment="1" applyProtection="1">
      <alignment horizontal="left" vertical="center"/>
      <protection hidden="1"/>
    </xf>
    <xf numFmtId="0" fontId="18" fillId="0" borderId="3" xfId="1" applyFont="1" applyFill="1" applyBorder="1" applyAlignment="1" applyProtection="1">
      <alignment horizontal="left" vertical="center"/>
      <protection hidden="1"/>
    </xf>
    <xf numFmtId="0" fontId="18" fillId="0" borderId="8" xfId="1" applyFont="1" applyFill="1" applyBorder="1" applyAlignment="1" applyProtection="1">
      <alignment horizontal="left" vertical="center"/>
      <protection hidden="1"/>
    </xf>
    <xf numFmtId="0" fontId="18" fillId="0" borderId="0" xfId="1" applyFont="1" applyFill="1" applyBorder="1" applyAlignment="1" applyProtection="1">
      <alignment horizontal="left" vertical="center"/>
      <protection hidden="1"/>
    </xf>
    <xf numFmtId="49" fontId="24" fillId="0" borderId="0" xfId="1" applyNumberFormat="1" applyFont="1" applyFill="1" applyBorder="1" applyAlignment="1" applyProtection="1">
      <alignment horizontal="left" vertical="center"/>
      <protection locked="0"/>
    </xf>
    <xf numFmtId="49" fontId="24" fillId="0" borderId="51" xfId="1" applyNumberFormat="1" applyFont="1" applyFill="1" applyBorder="1" applyAlignment="1" applyProtection="1">
      <alignment horizontal="left" vertical="center"/>
      <protection locked="0"/>
    </xf>
    <xf numFmtId="0" fontId="18" fillId="0" borderId="49" xfId="1" applyFont="1" applyFill="1" applyBorder="1" applyAlignment="1" applyProtection="1">
      <alignment horizontal="left" vertical="center"/>
      <protection hidden="1"/>
    </xf>
    <xf numFmtId="0" fontId="18" fillId="0" borderId="12" xfId="1" applyFont="1" applyFill="1" applyBorder="1" applyAlignment="1" applyProtection="1">
      <alignment horizontal="left" vertical="center"/>
      <protection hidden="1"/>
    </xf>
    <xf numFmtId="0" fontId="18" fillId="0" borderId="43" xfId="1" applyFont="1" applyFill="1" applyBorder="1" applyAlignment="1" applyProtection="1">
      <alignment horizontal="left" vertical="center"/>
      <protection hidden="1"/>
    </xf>
    <xf numFmtId="0" fontId="18" fillId="0" borderId="44" xfId="1" applyFont="1" applyFill="1" applyBorder="1" applyAlignment="1" applyProtection="1">
      <alignment horizontal="left" vertical="center"/>
      <protection hidden="1"/>
    </xf>
    <xf numFmtId="0" fontId="18" fillId="0" borderId="34" xfId="1" applyFont="1" applyFill="1" applyBorder="1" applyAlignment="1" applyProtection="1">
      <alignment horizontal="left" vertical="center"/>
      <protection hidden="1"/>
    </xf>
    <xf numFmtId="0" fontId="20" fillId="0" borderId="3" xfId="1" applyNumberFormat="1" applyFont="1" applyFill="1" applyBorder="1" applyAlignment="1" applyProtection="1">
      <alignment horizontal="left" vertical="center" wrapText="1"/>
      <protection hidden="1"/>
    </xf>
    <xf numFmtId="0" fontId="20" fillId="0" borderId="2" xfId="1" applyNumberFormat="1" applyFont="1" applyFill="1" applyBorder="1" applyAlignment="1" applyProtection="1">
      <alignment horizontal="left" vertical="center" wrapText="1"/>
      <protection hidden="1"/>
    </xf>
    <xf numFmtId="0" fontId="18" fillId="0" borderId="46" xfId="1" applyFont="1" applyFill="1" applyBorder="1" applyAlignment="1" applyProtection="1">
      <alignment horizontal="left" vertical="center"/>
      <protection hidden="1"/>
    </xf>
    <xf numFmtId="49" fontId="21" fillId="0" borderId="3" xfId="1" applyNumberFormat="1" applyFont="1" applyFill="1" applyBorder="1" applyAlignment="1" applyProtection="1">
      <alignment horizontal="left" vertical="center"/>
      <protection hidden="1"/>
    </xf>
    <xf numFmtId="49" fontId="21" fillId="0" borderId="2" xfId="1" applyNumberFormat="1" applyFont="1" applyFill="1" applyBorder="1" applyAlignment="1" applyProtection="1">
      <alignment horizontal="left" vertical="center"/>
      <protection hidden="1"/>
    </xf>
    <xf numFmtId="0" fontId="9" fillId="0" borderId="33" xfId="1" applyFont="1" applyFill="1" applyBorder="1" applyAlignment="1" applyProtection="1">
      <alignment horizontal="left" vertical="top" wrapText="1"/>
      <protection hidden="1"/>
    </xf>
    <xf numFmtId="0" fontId="9" fillId="0" borderId="34" xfId="1" applyFont="1" applyFill="1" applyBorder="1" applyAlignment="1" applyProtection="1">
      <alignment horizontal="left" vertical="top" wrapText="1"/>
      <protection hidden="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protection hidden="1"/>
    </xf>
    <xf numFmtId="0" fontId="12" fillId="3" borderId="11" xfId="1" applyFont="1" applyFill="1" applyBorder="1" applyAlignment="1" applyProtection="1">
      <alignment horizontal="center" vertical="center" wrapText="1"/>
      <protection hidden="1"/>
    </xf>
    <xf numFmtId="7" fontId="12" fillId="3" borderId="9" xfId="1" applyNumberFormat="1" applyFont="1" applyFill="1" applyBorder="1" applyAlignment="1" applyProtection="1">
      <alignment horizontal="right" vertical="center"/>
      <protection hidden="1"/>
    </xf>
    <xf numFmtId="7" fontId="12" fillId="3" borderId="36" xfId="1" applyNumberFormat="1" applyFont="1" applyFill="1" applyBorder="1" applyAlignment="1" applyProtection="1">
      <alignment horizontal="right" vertical="center"/>
      <protection hidden="1"/>
    </xf>
    <xf numFmtId="49" fontId="15" fillId="0" borderId="3" xfId="1" applyNumberFormat="1" applyFont="1" applyFill="1" applyBorder="1" applyAlignment="1" applyProtection="1">
      <alignment horizontal="left" vertical="top"/>
      <protection locked="0"/>
    </xf>
    <xf numFmtId="0" fontId="17" fillId="6" borderId="42" xfId="1" applyFont="1" applyFill="1" applyBorder="1" applyAlignment="1" applyProtection="1">
      <alignment horizontal="center" vertical="center"/>
      <protection hidden="1"/>
    </xf>
    <xf numFmtId="0" fontId="17" fillId="6" borderId="3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6"/>
  <sheetViews>
    <sheetView tabSelected="1" zoomScale="55" zoomScaleNormal="55" zoomScalePageLayoutView="70" workbookViewId="0">
      <selection activeCell="A2" sqref="A2:C2"/>
    </sheetView>
  </sheetViews>
  <sheetFormatPr defaultRowHeight="15" x14ac:dyDescent="0.25"/>
  <cols>
    <col min="1" max="1" width="11.09765625" style="24" customWidth="1"/>
    <col min="2" max="2" width="23.19921875" style="25" customWidth="1"/>
    <col min="3" max="3" width="82.796875" style="25" customWidth="1"/>
    <col min="4" max="4" width="19.19921875" style="25" customWidth="1"/>
    <col min="5" max="5" width="21.19921875" style="24" customWidth="1"/>
    <col min="6" max="6" width="8.796875" style="3"/>
    <col min="7" max="22" width="4" style="3" customWidth="1"/>
    <col min="23" max="16384" width="8.796875" style="3"/>
  </cols>
  <sheetData>
    <row r="1" spans="1:5" ht="39" customHeight="1" thickBot="1" x14ac:dyDescent="0.3">
      <c r="A1" s="105" t="s">
        <v>94</v>
      </c>
      <c r="B1" s="107" t="s">
        <v>77</v>
      </c>
      <c r="C1" s="107"/>
      <c r="D1" s="107"/>
      <c r="E1" s="108"/>
    </row>
    <row r="2" spans="1:5" ht="39" customHeight="1" thickBot="1" x14ac:dyDescent="0.3">
      <c r="A2" s="109" t="s">
        <v>1</v>
      </c>
      <c r="B2" s="110"/>
      <c r="C2" s="110"/>
      <c r="D2" s="1" t="s">
        <v>2</v>
      </c>
      <c r="E2" s="2">
        <f>SUM(E5:E100)</f>
        <v>0</v>
      </c>
    </row>
    <row r="3" spans="1:5" s="7" customFormat="1" ht="21.75" customHeight="1" x14ac:dyDescent="0.2">
      <c r="A3" s="4"/>
      <c r="B3" s="5"/>
      <c r="C3" s="111" t="s">
        <v>3</v>
      </c>
      <c r="D3" s="112"/>
      <c r="E3" s="6"/>
    </row>
    <row r="4" spans="1:5" s="7" customFormat="1" ht="36" customHeight="1" thickBot="1" x14ac:dyDescent="0.25">
      <c r="A4" s="8" t="s">
        <v>4</v>
      </c>
      <c r="B4" s="9" t="s">
        <v>5</v>
      </c>
      <c r="C4" s="10" t="s">
        <v>6</v>
      </c>
      <c r="D4" s="11" t="s">
        <v>76</v>
      </c>
      <c r="E4" s="12" t="s">
        <v>7</v>
      </c>
    </row>
    <row r="5" spans="1:5" s="13" customFormat="1" ht="409.6" thickTop="1" thickBot="1" x14ac:dyDescent="0.25">
      <c r="A5" s="16" t="s">
        <v>78</v>
      </c>
      <c r="B5" s="14" t="s">
        <v>79</v>
      </c>
      <c r="C5" s="17" t="s">
        <v>80</v>
      </c>
      <c r="D5" s="18" t="s">
        <v>81</v>
      </c>
      <c r="E5" s="15"/>
    </row>
    <row r="6" spans="1:5" s="13" customFormat="1" ht="76.5" thickTop="1" thickBot="1" x14ac:dyDescent="0.25">
      <c r="A6" s="16" t="s">
        <v>82</v>
      </c>
      <c r="B6" s="14" t="s">
        <v>83</v>
      </c>
      <c r="C6" s="17" t="s">
        <v>84</v>
      </c>
      <c r="D6" s="18" t="s">
        <v>81</v>
      </c>
      <c r="E6" s="15"/>
    </row>
    <row r="7" spans="1:5" s="13" customFormat="1" ht="151.5" thickTop="1" thickBot="1" x14ac:dyDescent="0.25">
      <c r="A7" s="16" t="s">
        <v>85</v>
      </c>
      <c r="B7" s="14" t="s">
        <v>86</v>
      </c>
      <c r="C7" s="17" t="s">
        <v>87</v>
      </c>
      <c r="D7" s="18" t="s">
        <v>81</v>
      </c>
      <c r="E7" s="15"/>
    </row>
    <row r="8" spans="1:5" s="13" customFormat="1" ht="166.5" thickTop="1" thickBot="1" x14ac:dyDescent="0.25">
      <c r="A8" s="16" t="s">
        <v>88</v>
      </c>
      <c r="B8" s="14" t="s">
        <v>89</v>
      </c>
      <c r="C8" s="17" t="s">
        <v>90</v>
      </c>
      <c r="D8" s="18" t="s">
        <v>81</v>
      </c>
      <c r="E8" s="15"/>
    </row>
    <row r="9" spans="1:5" s="13" customFormat="1" ht="165.75" thickTop="1" x14ac:dyDescent="0.2">
      <c r="A9" s="16" t="s">
        <v>91</v>
      </c>
      <c r="B9" s="14" t="s">
        <v>92</v>
      </c>
      <c r="C9" s="17" t="s">
        <v>93</v>
      </c>
      <c r="D9" s="18" t="s">
        <v>81</v>
      </c>
      <c r="E9" s="15"/>
    </row>
    <row r="10" spans="1:5" s="13" customFormat="1" ht="150" hidden="1" customHeight="1" thickTop="1" thickBot="1" x14ac:dyDescent="0.25">
      <c r="A10" s="16"/>
      <c r="B10" s="14"/>
      <c r="C10" s="17"/>
      <c r="D10" s="18"/>
      <c r="E10" s="15"/>
    </row>
    <row r="11" spans="1:5" s="13" customFormat="1" ht="150" hidden="1" customHeight="1" thickTop="1" thickBot="1" x14ac:dyDescent="0.25">
      <c r="A11" s="16"/>
      <c r="B11" s="14"/>
      <c r="C11" s="17"/>
      <c r="D11" s="18"/>
      <c r="E11" s="15"/>
    </row>
    <row r="12" spans="1:5" s="13" customFormat="1" ht="150" hidden="1" customHeight="1" thickTop="1" thickBot="1" x14ac:dyDescent="0.25">
      <c r="A12" s="16"/>
      <c r="B12" s="14"/>
      <c r="C12" s="17"/>
      <c r="D12" s="18"/>
      <c r="E12" s="15"/>
    </row>
    <row r="13" spans="1:5" s="13" customFormat="1" ht="150" hidden="1" customHeight="1" thickTop="1" thickBot="1" x14ac:dyDescent="0.25">
      <c r="A13" s="16"/>
      <c r="B13" s="14"/>
      <c r="C13" s="17"/>
      <c r="D13" s="18"/>
      <c r="E13" s="15"/>
    </row>
    <row r="14" spans="1:5" s="13" customFormat="1" ht="150" hidden="1" customHeight="1" thickTop="1" thickBot="1" x14ac:dyDescent="0.25">
      <c r="A14" s="16"/>
      <c r="B14" s="14"/>
      <c r="C14" s="17"/>
      <c r="D14" s="18"/>
      <c r="E14" s="15"/>
    </row>
    <row r="15" spans="1:5" s="13" customFormat="1" ht="150" hidden="1" customHeight="1" thickTop="1" thickBot="1" x14ac:dyDescent="0.25">
      <c r="A15" s="16"/>
      <c r="B15" s="14"/>
      <c r="C15" s="17"/>
      <c r="D15" s="18"/>
      <c r="E15" s="15"/>
    </row>
    <row r="16" spans="1:5" s="13" customFormat="1" ht="150" hidden="1" customHeight="1" thickTop="1" thickBot="1" x14ac:dyDescent="0.25">
      <c r="A16" s="16"/>
      <c r="B16" s="14"/>
      <c r="C16" s="17"/>
      <c r="D16" s="18"/>
      <c r="E16" s="15"/>
    </row>
    <row r="17" spans="1:5" s="13" customFormat="1" ht="150" hidden="1" customHeight="1" thickTop="1" thickBot="1" x14ac:dyDescent="0.25">
      <c r="A17" s="16"/>
      <c r="B17" s="14"/>
      <c r="C17" s="17"/>
      <c r="D17" s="18"/>
      <c r="E17" s="15"/>
    </row>
    <row r="18" spans="1:5" s="13" customFormat="1" ht="150" hidden="1" customHeight="1" thickTop="1" thickBot="1" x14ac:dyDescent="0.25">
      <c r="A18" s="16"/>
      <c r="B18" s="14"/>
      <c r="C18" s="17"/>
      <c r="D18" s="18"/>
      <c r="E18" s="15"/>
    </row>
    <row r="19" spans="1:5" s="13" customFormat="1" ht="150" hidden="1" customHeight="1" thickTop="1" thickBot="1" x14ac:dyDescent="0.25">
      <c r="A19" s="16"/>
      <c r="B19" s="14"/>
      <c r="C19" s="17"/>
      <c r="D19" s="18"/>
      <c r="E19" s="15"/>
    </row>
    <row r="20" spans="1:5" s="13" customFormat="1" ht="150" hidden="1" customHeight="1" thickTop="1" thickBot="1" x14ac:dyDescent="0.25">
      <c r="A20" s="16"/>
      <c r="B20" s="14"/>
      <c r="C20" s="17"/>
      <c r="D20" s="18"/>
      <c r="E20" s="15"/>
    </row>
    <row r="21" spans="1:5" s="13" customFormat="1" ht="150" hidden="1" customHeight="1" thickTop="1" thickBot="1" x14ac:dyDescent="0.25">
      <c r="A21" s="16"/>
      <c r="B21" s="14"/>
      <c r="C21" s="17"/>
      <c r="D21" s="18"/>
      <c r="E21" s="15"/>
    </row>
    <row r="22" spans="1:5" s="13" customFormat="1" ht="150" hidden="1" customHeight="1" thickTop="1" thickBot="1" x14ac:dyDescent="0.25">
      <c r="A22" s="16"/>
      <c r="B22" s="14"/>
      <c r="C22" s="17"/>
      <c r="D22" s="18"/>
      <c r="E22" s="15"/>
    </row>
    <row r="23" spans="1:5" s="13" customFormat="1" ht="150" hidden="1" customHeight="1" thickTop="1" thickBot="1" x14ac:dyDescent="0.25">
      <c r="A23" s="16"/>
      <c r="B23" s="14"/>
      <c r="C23" s="17"/>
      <c r="D23" s="18"/>
      <c r="E23" s="15"/>
    </row>
    <row r="24" spans="1:5" s="13" customFormat="1" ht="150" hidden="1" customHeight="1" thickTop="1" thickBot="1" x14ac:dyDescent="0.25">
      <c r="A24" s="16"/>
      <c r="B24" s="14"/>
      <c r="C24" s="17"/>
      <c r="D24" s="18"/>
      <c r="E24" s="15"/>
    </row>
    <row r="25" spans="1:5" s="13" customFormat="1" ht="150" hidden="1" customHeight="1" thickTop="1" thickBot="1" x14ac:dyDescent="0.25">
      <c r="A25" s="16"/>
      <c r="B25" s="14"/>
      <c r="C25" s="17"/>
      <c r="D25" s="18"/>
      <c r="E25" s="15"/>
    </row>
    <row r="26" spans="1:5" s="13" customFormat="1" ht="150" hidden="1" customHeight="1" thickTop="1" thickBot="1" x14ac:dyDescent="0.25">
      <c r="A26" s="16"/>
      <c r="B26" s="14"/>
      <c r="C26" s="17"/>
      <c r="D26" s="18"/>
      <c r="E26" s="15"/>
    </row>
    <row r="27" spans="1:5" s="13" customFormat="1" ht="150" hidden="1" customHeight="1" thickTop="1" thickBot="1" x14ac:dyDescent="0.25">
      <c r="A27" s="16"/>
      <c r="B27" s="14"/>
      <c r="C27" s="17"/>
      <c r="D27" s="18"/>
      <c r="E27" s="15"/>
    </row>
    <row r="28" spans="1:5" s="13" customFormat="1" ht="150" hidden="1" customHeight="1" thickTop="1" thickBot="1" x14ac:dyDescent="0.25">
      <c r="A28" s="16"/>
      <c r="B28" s="14"/>
      <c r="C28" s="17"/>
      <c r="D28" s="18"/>
      <c r="E28" s="15"/>
    </row>
    <row r="29" spans="1:5" s="13" customFormat="1" ht="150" hidden="1" customHeight="1" thickTop="1" thickBot="1" x14ac:dyDescent="0.25">
      <c r="A29" s="16"/>
      <c r="B29" s="14"/>
      <c r="C29" s="17"/>
      <c r="D29" s="18"/>
      <c r="E29" s="15"/>
    </row>
    <row r="30" spans="1:5" s="13" customFormat="1" ht="150" hidden="1" customHeight="1" thickTop="1" thickBot="1" x14ac:dyDescent="0.25">
      <c r="A30" s="16"/>
      <c r="B30" s="14"/>
      <c r="C30" s="17"/>
      <c r="D30" s="18"/>
      <c r="E30" s="15"/>
    </row>
    <row r="31" spans="1:5" s="13" customFormat="1" ht="150" hidden="1" customHeight="1" thickTop="1" thickBot="1" x14ac:dyDescent="0.25">
      <c r="A31" s="16"/>
      <c r="B31" s="14"/>
      <c r="C31" s="17"/>
      <c r="D31" s="18"/>
      <c r="E31" s="15"/>
    </row>
    <row r="32" spans="1:5" s="13" customFormat="1" ht="150" hidden="1" customHeight="1" thickTop="1" thickBot="1" x14ac:dyDescent="0.25">
      <c r="A32" s="16"/>
      <c r="B32" s="14"/>
      <c r="C32" s="17"/>
      <c r="D32" s="18"/>
      <c r="E32" s="15"/>
    </row>
    <row r="33" spans="1:5" s="13" customFormat="1" ht="150" hidden="1" customHeight="1" thickTop="1" thickBot="1" x14ac:dyDescent="0.25">
      <c r="A33" s="16"/>
      <c r="B33" s="14"/>
      <c r="C33" s="17"/>
      <c r="D33" s="18"/>
      <c r="E33" s="15"/>
    </row>
    <row r="34" spans="1:5" s="13" customFormat="1" ht="150" hidden="1" customHeight="1" thickTop="1" thickBot="1" x14ac:dyDescent="0.25">
      <c r="A34" s="16"/>
      <c r="B34" s="14"/>
      <c r="C34" s="17"/>
      <c r="D34" s="18"/>
      <c r="E34" s="15"/>
    </row>
    <row r="35" spans="1:5" s="13" customFormat="1" ht="150" hidden="1" customHeight="1" thickTop="1" thickBot="1" x14ac:dyDescent="0.25">
      <c r="A35" s="19"/>
      <c r="B35" s="20"/>
      <c r="C35" s="21"/>
      <c r="D35" s="22"/>
      <c r="E35" s="23"/>
    </row>
    <row r="36" spans="1:5" s="13" customFormat="1" ht="150" hidden="1" customHeight="1" thickTop="1" thickBot="1" x14ac:dyDescent="0.25">
      <c r="A36" s="19"/>
      <c r="B36" s="20"/>
      <c r="C36" s="21"/>
      <c r="D36" s="22"/>
      <c r="E36" s="23"/>
    </row>
  </sheetData>
  <mergeCells count="3">
    <mergeCell ref="B1:E1"/>
    <mergeCell ref="A2:C2"/>
    <mergeCell ref="C3:D3"/>
  </mergeCells>
  <conditionalFormatting sqref="B1:E1">
    <cfRule type="expression" dxfId="77" priority="2">
      <formula>$B$1="Název stavby"</formula>
    </cfRule>
  </conditionalFormatting>
  <conditionalFormatting sqref="A1">
    <cfRule type="expression" dxfId="76"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F17" sqref="F17"/>
    </sheetView>
  </sheetViews>
  <sheetFormatPr defaultColWidth="6.3984375" defaultRowHeight="11.25" x14ac:dyDescent="0.2"/>
  <cols>
    <col min="1" max="1" width="2.19921875" style="102" customWidth="1"/>
    <col min="2" max="2" width="6" style="102" customWidth="1"/>
    <col min="3" max="3" width="7.3984375" style="102" customWidth="1"/>
    <col min="4" max="4" width="7" style="102" customWidth="1"/>
    <col min="5" max="5" width="8" style="102" customWidth="1"/>
    <col min="6" max="6" width="57.296875" style="102" customWidth="1"/>
    <col min="7" max="7" width="6.296875" style="104" customWidth="1"/>
    <col min="8" max="8" width="9.09765625" style="104" customWidth="1"/>
    <col min="9" max="9" width="7.59765625" style="104" customWidth="1"/>
    <col min="10" max="10" width="7.09765625" style="104" customWidth="1"/>
    <col min="11" max="11" width="9" style="104" customWidth="1"/>
    <col min="12" max="12" width="13.296875" style="104" customWidth="1"/>
    <col min="13" max="14" width="19.796875" style="102" customWidth="1"/>
    <col min="15" max="15" width="6.3984375" style="102" customWidth="1"/>
    <col min="16" max="16384" width="6.3984375" style="102"/>
  </cols>
  <sheetData>
    <row r="1" spans="1:15" s="26" customFormat="1" ht="30.75" customHeight="1" thickTop="1" thickBot="1" x14ac:dyDescent="0.25">
      <c r="B1" s="144" t="s">
        <v>8</v>
      </c>
      <c r="C1" s="145"/>
      <c r="D1" s="145"/>
      <c r="E1" s="27"/>
      <c r="F1" s="27" t="s">
        <v>9</v>
      </c>
      <c r="G1" s="27"/>
      <c r="H1" s="28"/>
      <c r="I1" s="29"/>
      <c r="J1" s="30"/>
      <c r="K1" s="30"/>
      <c r="L1" s="31" t="s">
        <v>10</v>
      </c>
      <c r="M1" s="32"/>
    </row>
    <row r="2" spans="1:15" s="26" customFormat="1" ht="57" customHeight="1" thickTop="1" thickBot="1" x14ac:dyDescent="0.25">
      <c r="B2" s="146" t="s">
        <v>11</v>
      </c>
      <c r="C2" s="147"/>
      <c r="D2" s="33"/>
      <c r="E2" s="34"/>
      <c r="F2" s="106" t="str">
        <f>'Požadavky na výkon a fukci P+R'!B1</f>
        <v>Zvýšení bezpečnosti na přejezdu P771 v km 71,823 na trati Domažlice – Planá</v>
      </c>
      <c r="G2" s="35"/>
      <c r="H2" s="36"/>
      <c r="I2" s="148" t="s">
        <v>12</v>
      </c>
      <c r="J2" s="149"/>
      <c r="K2" s="150">
        <f>SUM(L26+L36)</f>
        <v>0</v>
      </c>
      <c r="L2" s="151"/>
    </row>
    <row r="3" spans="1:15" s="26" customFormat="1" ht="42.75" customHeight="1" thickTop="1" thickBot="1" x14ac:dyDescent="0.25">
      <c r="B3" s="37" t="s">
        <v>13</v>
      </c>
      <c r="C3" s="38"/>
      <c r="D3" s="152" t="s">
        <v>10</v>
      </c>
      <c r="E3" s="152"/>
      <c r="F3" s="39" t="s">
        <v>14</v>
      </c>
      <c r="G3" s="40"/>
      <c r="H3" s="41"/>
      <c r="I3" s="42"/>
      <c r="J3" s="43"/>
      <c r="K3" s="153"/>
      <c r="L3" s="154"/>
    </row>
    <row r="4" spans="1:15" s="26" customFormat="1" ht="18" customHeight="1" thickTop="1" x14ac:dyDescent="0.2">
      <c r="B4" s="135" t="s">
        <v>15</v>
      </c>
      <c r="C4" s="129"/>
      <c r="D4" s="136"/>
      <c r="E4" s="44"/>
      <c r="F4" s="45" t="s">
        <v>16</v>
      </c>
      <c r="G4" s="46"/>
      <c r="H4" s="47"/>
      <c r="I4" s="137" t="s">
        <v>17</v>
      </c>
      <c r="J4" s="138"/>
      <c r="K4" s="48"/>
      <c r="L4" s="49"/>
    </row>
    <row r="5" spans="1:15" s="26" customFormat="1" ht="18" customHeight="1" x14ac:dyDescent="0.2">
      <c r="B5" s="50" t="s">
        <v>18</v>
      </c>
      <c r="C5" s="51"/>
      <c r="D5" s="51"/>
      <c r="E5" s="44" t="s">
        <v>19</v>
      </c>
      <c r="F5" s="139" t="s">
        <v>20</v>
      </c>
      <c r="G5" s="139"/>
      <c r="H5" s="140"/>
      <c r="I5" s="141" t="s">
        <v>21</v>
      </c>
      <c r="J5" s="136"/>
      <c r="K5" s="52"/>
      <c r="L5" s="53"/>
    </row>
    <row r="6" spans="1:15" s="26" customFormat="1" ht="18" customHeight="1" x14ac:dyDescent="0.2">
      <c r="B6" s="50" t="s">
        <v>22</v>
      </c>
      <c r="C6" s="51"/>
      <c r="D6" s="51"/>
      <c r="E6" s="52" t="s">
        <v>23</v>
      </c>
      <c r="F6" s="142"/>
      <c r="G6" s="142"/>
      <c r="H6" s="143"/>
      <c r="I6" s="141" t="s">
        <v>24</v>
      </c>
      <c r="J6" s="136"/>
      <c r="K6" s="52"/>
      <c r="L6" s="53"/>
      <c r="O6" s="54"/>
    </row>
    <row r="7" spans="1:15" s="26" customFormat="1" ht="18" customHeight="1" x14ac:dyDescent="0.2">
      <c r="B7" s="123" t="s">
        <v>25</v>
      </c>
      <c r="C7" s="124"/>
      <c r="D7" s="124"/>
      <c r="E7" s="55">
        <v>44501</v>
      </c>
      <c r="F7" s="125" t="s">
        <v>26</v>
      </c>
      <c r="G7" s="126"/>
      <c r="H7" s="127"/>
      <c r="I7" s="128" t="s">
        <v>27</v>
      </c>
      <c r="J7" s="129"/>
      <c r="K7" s="56">
        <v>2020</v>
      </c>
      <c r="L7" s="57"/>
      <c r="O7" s="58"/>
    </row>
    <row r="8" spans="1:15" s="26" customFormat="1" ht="19.5" customHeight="1" thickBot="1" x14ac:dyDescent="0.25">
      <c r="B8" s="130" t="s">
        <v>28</v>
      </c>
      <c r="C8" s="131"/>
      <c r="D8" s="131"/>
      <c r="E8" s="59">
        <v>44896</v>
      </c>
      <c r="F8" s="60" t="s">
        <v>29</v>
      </c>
      <c r="G8" s="132" t="s">
        <v>30</v>
      </c>
      <c r="H8" s="133"/>
      <c r="I8" s="134" t="s">
        <v>31</v>
      </c>
      <c r="J8" s="124"/>
      <c r="K8" s="61"/>
      <c r="L8" s="62"/>
    </row>
    <row r="9" spans="1:15" s="26" customFormat="1" ht="9.75" customHeight="1" x14ac:dyDescent="0.2">
      <c r="B9" s="115" t="s">
        <v>0</v>
      </c>
      <c r="C9" s="116"/>
      <c r="D9" s="116"/>
      <c r="E9" s="116"/>
      <c r="F9" s="116"/>
      <c r="G9" s="116"/>
      <c r="H9" s="116"/>
      <c r="I9" s="116"/>
      <c r="J9" s="116"/>
      <c r="K9" s="63" t="s">
        <v>21</v>
      </c>
      <c r="L9" s="64">
        <v>0</v>
      </c>
    </row>
    <row r="10" spans="1:15" s="26" customFormat="1" ht="15" customHeight="1" x14ac:dyDescent="0.2">
      <c r="B10" s="117" t="s">
        <v>32</v>
      </c>
      <c r="C10" s="119" t="s">
        <v>33</v>
      </c>
      <c r="D10" s="119" t="s">
        <v>34</v>
      </c>
      <c r="E10" s="119" t="s">
        <v>35</v>
      </c>
      <c r="F10" s="121" t="s">
        <v>36</v>
      </c>
      <c r="G10" s="121" t="s">
        <v>37</v>
      </c>
      <c r="H10" s="121" t="s">
        <v>38</v>
      </c>
      <c r="I10" s="119" t="s">
        <v>39</v>
      </c>
      <c r="J10" s="119" t="s">
        <v>40</v>
      </c>
      <c r="K10" s="113" t="s">
        <v>41</v>
      </c>
      <c r="L10" s="114"/>
    </row>
    <row r="11" spans="1:15" s="26" customFormat="1" ht="15" customHeight="1" x14ac:dyDescent="0.2">
      <c r="B11" s="117"/>
      <c r="C11" s="119"/>
      <c r="D11" s="119"/>
      <c r="E11" s="119"/>
      <c r="F11" s="121"/>
      <c r="G11" s="121"/>
      <c r="H11" s="121"/>
      <c r="I11" s="119"/>
      <c r="J11" s="119"/>
      <c r="K11" s="113"/>
      <c r="L11" s="114"/>
    </row>
    <row r="12" spans="1:15" s="26" customFormat="1" ht="12.75" customHeight="1" thickBot="1" x14ac:dyDescent="0.25">
      <c r="B12" s="118"/>
      <c r="C12" s="120"/>
      <c r="D12" s="120"/>
      <c r="E12" s="120"/>
      <c r="F12" s="122"/>
      <c r="G12" s="122"/>
      <c r="H12" s="122"/>
      <c r="I12" s="120"/>
      <c r="J12" s="120"/>
      <c r="K12" s="65" t="s">
        <v>42</v>
      </c>
      <c r="L12" s="66" t="s">
        <v>43</v>
      </c>
    </row>
    <row r="13" spans="1:15" s="73" customFormat="1" ht="15" customHeight="1" thickBot="1" x14ac:dyDescent="0.25">
      <c r="A13" s="67" t="s">
        <v>44</v>
      </c>
      <c r="B13" s="68" t="s">
        <v>45</v>
      </c>
      <c r="C13" s="69">
        <v>1</v>
      </c>
      <c r="D13" s="70"/>
      <c r="E13" s="70"/>
      <c r="F13" s="71" t="s">
        <v>46</v>
      </c>
      <c r="G13" s="69"/>
      <c r="H13" s="69"/>
      <c r="I13" s="69"/>
      <c r="J13" s="69"/>
      <c r="K13" s="69"/>
      <c r="L13" s="72"/>
    </row>
    <row r="14" spans="1:15" s="73" customFormat="1" ht="13.5" customHeight="1" thickBot="1" x14ac:dyDescent="0.25">
      <c r="A14" s="74" t="s">
        <v>47</v>
      </c>
      <c r="B14" s="75">
        <f>1+MAX($B$13:B13)</f>
        <v>1</v>
      </c>
      <c r="C14" s="76" t="s">
        <v>48</v>
      </c>
      <c r="D14" s="77"/>
      <c r="E14" s="78" t="s">
        <v>49</v>
      </c>
      <c r="F14" s="79" t="s">
        <v>50</v>
      </c>
      <c r="G14" s="78" t="s">
        <v>51</v>
      </c>
      <c r="H14" s="80">
        <v>1</v>
      </c>
      <c r="I14" s="78"/>
      <c r="J14" s="81" t="str">
        <f>IF(I14=0,"",I14*H14)</f>
        <v/>
      </c>
      <c r="K14" s="82"/>
      <c r="L14" s="83">
        <f>ROUND((ROUND(H14,3))*(ROUND(K14,2)),2)</f>
        <v>0</v>
      </c>
    </row>
    <row r="15" spans="1:15" s="73" customFormat="1" ht="12.75" customHeight="1" x14ac:dyDescent="0.2">
      <c r="A15" s="74" t="s">
        <v>52</v>
      </c>
      <c r="B15" s="84"/>
      <c r="C15" s="85"/>
      <c r="D15" s="85"/>
      <c r="E15" s="85"/>
      <c r="F15" s="86" t="s">
        <v>53</v>
      </c>
      <c r="G15" s="87"/>
      <c r="H15" s="87"/>
      <c r="I15" s="87"/>
      <c r="J15" s="87"/>
      <c r="K15" s="87"/>
      <c r="L15" s="88"/>
    </row>
    <row r="16" spans="1:15" s="73" customFormat="1" ht="12.75" customHeight="1" x14ac:dyDescent="0.2">
      <c r="A16" s="74" t="s">
        <v>54</v>
      </c>
      <c r="B16" s="84"/>
      <c r="C16" s="85"/>
      <c r="D16" s="85"/>
      <c r="E16" s="85"/>
      <c r="F16" s="89" t="s">
        <v>55</v>
      </c>
      <c r="G16" s="87"/>
      <c r="H16" s="87"/>
      <c r="I16" s="87"/>
      <c r="J16" s="87"/>
      <c r="K16" s="87"/>
      <c r="L16" s="88"/>
    </row>
    <row r="17" spans="1:12" s="73" customFormat="1" ht="72" customHeight="1" thickBot="1" x14ac:dyDescent="0.25">
      <c r="A17" s="74" t="s">
        <v>56</v>
      </c>
      <c r="B17" s="90"/>
      <c r="C17" s="91"/>
      <c r="D17" s="91"/>
      <c r="E17" s="91"/>
      <c r="F17" s="92" t="s">
        <v>57</v>
      </c>
      <c r="G17" s="93"/>
      <c r="H17" s="93"/>
      <c r="I17" s="93"/>
      <c r="J17" s="93"/>
      <c r="K17" s="93"/>
      <c r="L17" s="94"/>
    </row>
    <row r="18" spans="1:12" s="73" customFormat="1" ht="13.5" customHeight="1" thickBot="1" x14ac:dyDescent="0.25">
      <c r="A18" s="74" t="s">
        <v>47</v>
      </c>
      <c r="B18" s="95">
        <f>1+MAX($B$13:B17)</f>
        <v>2</v>
      </c>
      <c r="C18" s="76" t="s">
        <v>58</v>
      </c>
      <c r="D18" s="77"/>
      <c r="E18" s="78" t="s">
        <v>49</v>
      </c>
      <c r="F18" s="79" t="s">
        <v>59</v>
      </c>
      <c r="G18" s="78" t="s">
        <v>51</v>
      </c>
      <c r="H18" s="80">
        <v>1</v>
      </c>
      <c r="I18" s="78"/>
      <c r="J18" s="81" t="str">
        <f>IF(I18=0,"",I18*H18)</f>
        <v/>
      </c>
      <c r="K18" s="82"/>
      <c r="L18" s="83">
        <f>ROUND((ROUND(H18,3))*(ROUND(K18,2)),2)</f>
        <v>0</v>
      </c>
    </row>
    <row r="19" spans="1:12" s="73" customFormat="1" ht="12.75" customHeight="1" x14ac:dyDescent="0.2">
      <c r="A19" s="74" t="s">
        <v>52</v>
      </c>
      <c r="B19" s="84"/>
      <c r="C19" s="85"/>
      <c r="D19" s="85"/>
      <c r="E19" s="85"/>
      <c r="F19" s="86" t="s">
        <v>60</v>
      </c>
      <c r="G19" s="87"/>
      <c r="H19" s="87"/>
      <c r="I19" s="87"/>
      <c r="J19" s="87"/>
      <c r="K19" s="87"/>
      <c r="L19" s="88"/>
    </row>
    <row r="20" spans="1:12" s="73" customFormat="1" ht="12.75" customHeight="1" x14ac:dyDescent="0.2">
      <c r="A20" s="74" t="s">
        <v>54</v>
      </c>
      <c r="B20" s="84"/>
      <c r="C20" s="85"/>
      <c r="D20" s="85"/>
      <c r="E20" s="85"/>
      <c r="F20" s="89" t="s">
        <v>55</v>
      </c>
      <c r="G20" s="87"/>
      <c r="H20" s="87"/>
      <c r="I20" s="87"/>
      <c r="J20" s="87"/>
      <c r="K20" s="87"/>
      <c r="L20" s="88"/>
    </row>
    <row r="21" spans="1:12" s="73" customFormat="1" ht="81" customHeight="1" thickBot="1" x14ac:dyDescent="0.25">
      <c r="A21" s="74" t="s">
        <v>56</v>
      </c>
      <c r="B21" s="90"/>
      <c r="C21" s="91"/>
      <c r="D21" s="91"/>
      <c r="E21" s="91"/>
      <c r="F21" s="92" t="s">
        <v>61</v>
      </c>
      <c r="G21" s="93"/>
      <c r="H21" s="93"/>
      <c r="I21" s="93"/>
      <c r="J21" s="93"/>
      <c r="K21" s="93"/>
      <c r="L21" s="94"/>
    </row>
    <row r="22" spans="1:12" s="73" customFormat="1" ht="13.5" customHeight="1" thickBot="1" x14ac:dyDescent="0.25">
      <c r="A22" s="74" t="s">
        <v>47</v>
      </c>
      <c r="B22" s="95">
        <f>1+MAX($B$13:B21)</f>
        <v>3</v>
      </c>
      <c r="C22" s="76" t="s">
        <v>62</v>
      </c>
      <c r="D22" s="77"/>
      <c r="E22" s="78" t="s">
        <v>49</v>
      </c>
      <c r="F22" s="79" t="s">
        <v>63</v>
      </c>
      <c r="G22" s="78" t="s">
        <v>51</v>
      </c>
      <c r="H22" s="80">
        <v>1</v>
      </c>
      <c r="I22" s="78"/>
      <c r="J22" s="81" t="str">
        <f>IF(I22=0,"",I22*H22)</f>
        <v/>
      </c>
      <c r="K22" s="82"/>
      <c r="L22" s="83">
        <f>ROUND((ROUND(H22,3))*(ROUND(K22,2)),2)</f>
        <v>0</v>
      </c>
    </row>
    <row r="23" spans="1:12" s="73" customFormat="1" ht="12.75" customHeight="1" x14ac:dyDescent="0.2">
      <c r="A23" s="74" t="s">
        <v>52</v>
      </c>
      <c r="B23" s="84"/>
      <c r="C23" s="85"/>
      <c r="D23" s="85"/>
      <c r="E23" s="85"/>
      <c r="F23" s="86" t="s">
        <v>64</v>
      </c>
      <c r="G23" s="87"/>
      <c r="H23" s="87"/>
      <c r="I23" s="87"/>
      <c r="J23" s="87"/>
      <c r="K23" s="87"/>
      <c r="L23" s="88"/>
    </row>
    <row r="24" spans="1:12" s="73" customFormat="1" ht="12.75" customHeight="1" x14ac:dyDescent="0.2">
      <c r="A24" s="74" t="s">
        <v>54</v>
      </c>
      <c r="B24" s="84"/>
      <c r="C24" s="85"/>
      <c r="D24" s="85"/>
      <c r="E24" s="85"/>
      <c r="F24" s="89" t="s">
        <v>55</v>
      </c>
      <c r="G24" s="87"/>
      <c r="H24" s="87"/>
      <c r="I24" s="87"/>
      <c r="J24" s="87"/>
      <c r="K24" s="87"/>
      <c r="L24" s="88"/>
    </row>
    <row r="25" spans="1:12" s="73" customFormat="1" ht="42.75" customHeight="1" thickBot="1" x14ac:dyDescent="0.25">
      <c r="A25" s="74" t="s">
        <v>56</v>
      </c>
      <c r="B25" s="90"/>
      <c r="C25" s="91"/>
      <c r="D25" s="91"/>
      <c r="E25" s="91"/>
      <c r="F25" s="92" t="s">
        <v>65</v>
      </c>
      <c r="G25" s="93"/>
      <c r="H25" s="93"/>
      <c r="I25" s="93"/>
      <c r="J25" s="93"/>
      <c r="K25" s="93"/>
      <c r="L25" s="94"/>
    </row>
    <row r="26" spans="1:12" ht="13.5" thickBot="1" x14ac:dyDescent="0.25">
      <c r="A26" s="96" t="s">
        <v>66</v>
      </c>
      <c r="B26" s="97" t="s">
        <v>67</v>
      </c>
      <c r="C26" s="98" t="s">
        <v>68</v>
      </c>
      <c r="D26" s="99"/>
      <c r="E26" s="99"/>
      <c r="F26" s="100" t="s">
        <v>46</v>
      </c>
      <c r="G26" s="98"/>
      <c r="H26" s="98"/>
      <c r="I26" s="98"/>
      <c r="J26" s="98"/>
      <c r="K26" s="98"/>
      <c r="L26" s="101">
        <f>SUM(L14:L25)</f>
        <v>0</v>
      </c>
    </row>
    <row r="27" spans="1:12" ht="13.5" thickBot="1" x14ac:dyDescent="0.25">
      <c r="A27" s="67" t="s">
        <v>44</v>
      </c>
      <c r="B27" s="68" t="s">
        <v>45</v>
      </c>
      <c r="C27" s="69">
        <v>2</v>
      </c>
      <c r="D27" s="70"/>
      <c r="E27" s="70"/>
      <c r="F27" s="71" t="s">
        <v>69</v>
      </c>
      <c r="G27" s="69"/>
      <c r="H27" s="69"/>
      <c r="I27" s="69"/>
      <c r="J27" s="69"/>
      <c r="K27" s="69"/>
      <c r="L27" s="72"/>
    </row>
    <row r="28" spans="1:12" s="73" customFormat="1" ht="13.5" customHeight="1" thickBot="1" x14ac:dyDescent="0.25">
      <c r="A28" s="74" t="s">
        <v>47</v>
      </c>
      <c r="B28" s="95">
        <f>1+MAX($B$13:B27)</f>
        <v>4</v>
      </c>
      <c r="C28" s="76"/>
      <c r="D28" s="77"/>
      <c r="E28" s="78" t="s">
        <v>49</v>
      </c>
      <c r="F28" s="79" t="s">
        <v>70</v>
      </c>
      <c r="G28" s="78" t="s">
        <v>51</v>
      </c>
      <c r="H28" s="80">
        <v>1</v>
      </c>
      <c r="I28" s="78"/>
      <c r="J28" s="81" t="str">
        <f>IF(I28=0,"",I28*H28)</f>
        <v/>
      </c>
      <c r="K28" s="82"/>
      <c r="L28" s="103">
        <f>ROUND((ROUND(H28,3))*(ROUND(K28,2)),2)</f>
        <v>0</v>
      </c>
    </row>
    <row r="29" spans="1:12" s="73" customFormat="1" ht="12.75" customHeight="1" x14ac:dyDescent="0.2">
      <c r="A29" s="74" t="s">
        <v>52</v>
      </c>
      <c r="B29" s="84"/>
      <c r="C29" s="85"/>
      <c r="D29" s="85"/>
      <c r="E29" s="85"/>
      <c r="F29" s="86" t="s">
        <v>71</v>
      </c>
      <c r="G29" s="87"/>
      <c r="H29" s="87"/>
      <c r="I29" s="87"/>
      <c r="J29" s="87"/>
      <c r="K29" s="87"/>
      <c r="L29" s="88"/>
    </row>
    <row r="30" spans="1:12" s="73" customFormat="1" ht="12.75" customHeight="1" x14ac:dyDescent="0.2">
      <c r="A30" s="74" t="s">
        <v>54</v>
      </c>
      <c r="B30" s="84"/>
      <c r="C30" s="85"/>
      <c r="D30" s="85"/>
      <c r="E30" s="85"/>
      <c r="F30" s="89" t="s">
        <v>55</v>
      </c>
      <c r="G30" s="87"/>
      <c r="H30" s="87"/>
      <c r="I30" s="87"/>
      <c r="J30" s="87"/>
      <c r="K30" s="87"/>
      <c r="L30" s="88"/>
    </row>
    <row r="31" spans="1:12" s="73" customFormat="1" ht="75" customHeight="1" thickBot="1" x14ac:dyDescent="0.25">
      <c r="A31" s="74" t="s">
        <v>56</v>
      </c>
      <c r="B31" s="90"/>
      <c r="C31" s="91"/>
      <c r="D31" s="91"/>
      <c r="E31" s="91"/>
      <c r="F31" s="92" t="s">
        <v>72</v>
      </c>
      <c r="G31" s="93"/>
      <c r="H31" s="93"/>
      <c r="I31" s="93"/>
      <c r="J31" s="93"/>
      <c r="K31" s="93"/>
      <c r="L31" s="94"/>
    </row>
    <row r="32" spans="1:12" s="73" customFormat="1" ht="13.5" customHeight="1" thickBot="1" x14ac:dyDescent="0.25">
      <c r="A32" s="74" t="s">
        <v>47</v>
      </c>
      <c r="B32" s="95">
        <f>1+MAX($B$13:B31)</f>
        <v>5</v>
      </c>
      <c r="C32" s="76"/>
      <c r="D32" s="77"/>
      <c r="E32" s="78" t="s">
        <v>49</v>
      </c>
      <c r="F32" s="79" t="s">
        <v>73</v>
      </c>
      <c r="G32" s="78" t="s">
        <v>51</v>
      </c>
      <c r="H32" s="80">
        <v>1</v>
      </c>
      <c r="I32" s="78"/>
      <c r="J32" s="81" t="str">
        <f>IF(I32=0,"",I32*H32)</f>
        <v/>
      </c>
      <c r="K32" s="82"/>
      <c r="L32" s="103">
        <f>ROUND((ROUND(H32,3))*(ROUND(K32,2)),2)</f>
        <v>0</v>
      </c>
    </row>
    <row r="33" spans="1:12" s="73" customFormat="1" ht="12.75" customHeight="1" x14ac:dyDescent="0.2">
      <c r="A33" s="74" t="s">
        <v>52</v>
      </c>
      <c r="B33" s="84"/>
      <c r="C33" s="85"/>
      <c r="D33" s="85"/>
      <c r="E33" s="85"/>
      <c r="F33" s="86" t="s">
        <v>74</v>
      </c>
      <c r="G33" s="87"/>
      <c r="H33" s="87"/>
      <c r="I33" s="87"/>
      <c r="J33" s="87"/>
      <c r="K33" s="87"/>
      <c r="L33" s="88"/>
    </row>
    <row r="34" spans="1:12" s="73" customFormat="1" ht="12.75" customHeight="1" x14ac:dyDescent="0.2">
      <c r="A34" s="74" t="s">
        <v>54</v>
      </c>
      <c r="B34" s="84"/>
      <c r="C34" s="85"/>
      <c r="D34" s="85"/>
      <c r="E34" s="85"/>
      <c r="F34" s="89" t="s">
        <v>55</v>
      </c>
      <c r="G34" s="87"/>
      <c r="H34" s="87"/>
      <c r="I34" s="87"/>
      <c r="J34" s="87"/>
      <c r="K34" s="87"/>
      <c r="L34" s="88"/>
    </row>
    <row r="35" spans="1:12" s="73" customFormat="1" ht="60" customHeight="1" thickBot="1" x14ac:dyDescent="0.25">
      <c r="A35" s="74" t="s">
        <v>56</v>
      </c>
      <c r="B35" s="90"/>
      <c r="C35" s="91"/>
      <c r="D35" s="91"/>
      <c r="E35" s="91"/>
      <c r="F35" s="92" t="s">
        <v>75</v>
      </c>
      <c r="G35" s="93"/>
      <c r="H35" s="93"/>
      <c r="I35" s="93"/>
      <c r="J35" s="93"/>
      <c r="K35" s="93"/>
      <c r="L35" s="94"/>
    </row>
    <row r="36" spans="1:12" ht="13.5" thickBot="1" x14ac:dyDescent="0.25">
      <c r="A36" s="96" t="s">
        <v>66</v>
      </c>
      <c r="B36" s="97" t="s">
        <v>67</v>
      </c>
      <c r="C36" s="98" t="s">
        <v>68</v>
      </c>
      <c r="D36" s="99"/>
      <c r="E36" s="99"/>
      <c r="F36" s="100" t="s">
        <v>69</v>
      </c>
      <c r="G36" s="98"/>
      <c r="H36" s="98"/>
      <c r="I36" s="98"/>
      <c r="J36" s="98"/>
      <c r="K36" s="98"/>
      <c r="L36" s="101">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5" priority="75">
      <formula>$E$5="Ostatní"</formula>
    </cfRule>
    <cfRule type="expression" dxfId="74" priority="76">
      <formula>$E$6="Ostatní"</formula>
    </cfRule>
  </conditionalFormatting>
  <conditionalFormatting sqref="F2">
    <cfRule type="expression" dxfId="73" priority="1">
      <formula>$F$2="Název stavby"</formula>
    </cfRule>
    <cfRule type="expression" dxfId="72" priority="74">
      <formula>IF($F$2="Název stavby","Vybarvit",IF($F$2="","Vybarvit",""))="Vybarvit"</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 P+R</vt:lpstr>
      <vt:lpstr>SO 98-98</vt:lpstr>
      <vt:lpstr>'Požadavky na výkon a fukci P+R'!Názvy_tisku</vt:lpstr>
      <vt:lpstr>'Požadavky na výkon a fukci P+R'!Oblast_tisku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Janko Milan, Ing.</cp:lastModifiedBy>
  <dcterms:created xsi:type="dcterms:W3CDTF">2020-12-08T08:47:11Z</dcterms:created>
  <dcterms:modified xsi:type="dcterms:W3CDTF">2020-12-10T13:22:19Z</dcterms:modified>
</cp:coreProperties>
</file>